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Jarlsberg og Melsom Rideklubb\Årsregnskap 2024\"/>
    </mc:Choice>
  </mc:AlternateContent>
  <xr:revisionPtr revIDLastSave="0" documentId="13_ncr:1_{2D21C2DE-1DD3-4B47-B7E8-307F527F52E7}" xr6:coauthVersionLast="47" xr6:coauthVersionMax="47" xr10:uidLastSave="{00000000-0000-0000-0000-000000000000}"/>
  <bookViews>
    <workbookView xWindow="-110" yWindow="-110" windowWidth="25820" windowHeight="14020" xr2:uid="{DEA1BD52-E632-4E9E-B6C0-CC64DDF684BC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2" l="1"/>
  <c r="F49" i="2" s="1"/>
  <c r="E45" i="2"/>
  <c r="E49" i="2" s="1"/>
  <c r="H44" i="2"/>
  <c r="G44" i="2"/>
  <c r="F44" i="2"/>
  <c r="E44" i="2"/>
  <c r="C44" i="2"/>
  <c r="D36" i="2"/>
  <c r="D44" i="2" s="1"/>
  <c r="F29" i="2"/>
  <c r="D25" i="2"/>
  <c r="H17" i="2"/>
  <c r="H45" i="2" s="1"/>
  <c r="H49" i="2" s="1"/>
  <c r="G17" i="2"/>
  <c r="G45" i="2" s="1"/>
  <c r="G49" i="2" s="1"/>
  <c r="F17" i="2"/>
  <c r="E17" i="2"/>
  <c r="D17" i="2"/>
  <c r="C17" i="2"/>
  <c r="C49" i="2" s="1"/>
  <c r="D11" i="2"/>
  <c r="D11" i="1"/>
  <c r="D45" i="2" l="1"/>
  <c r="D49" i="2" s="1"/>
  <c r="C44" i="1"/>
  <c r="C17" i="1"/>
  <c r="D36" i="1"/>
  <c r="D25" i="1"/>
  <c r="D44" i="1" s="1"/>
  <c r="D17" i="1"/>
  <c r="E44" i="1"/>
  <c r="E17" i="1"/>
  <c r="C49" i="1" l="1"/>
  <c r="D45" i="1"/>
  <c r="D49" i="1" s="1"/>
  <c r="E45" i="1"/>
  <c r="E49" i="1" s="1"/>
</calcChain>
</file>

<file path=xl/sharedStrings.xml><?xml version="1.0" encoding="utf-8"?>
<sst xmlns="http://schemas.openxmlformats.org/spreadsheetml/2006/main" count="105" uniqueCount="54">
  <si>
    <t>Jarlsberg og Melsom Rideklubb</t>
  </si>
  <si>
    <t>Driftsinntekter</t>
  </si>
  <si>
    <t>Budsjett 2024</t>
  </si>
  <si>
    <t>Regnskap 2023</t>
  </si>
  <si>
    <t>Budsjett 2023</t>
  </si>
  <si>
    <t>Regnskap 2022</t>
  </si>
  <si>
    <t>Salgsinntekter</t>
  </si>
  <si>
    <t>Sponsorinntekter</t>
  </si>
  <si>
    <t>Kiosksalg</t>
  </si>
  <si>
    <t>Norsk Tipping tippemidler</t>
  </si>
  <si>
    <t>Stevneinntekter</t>
  </si>
  <si>
    <t>Inntekter egne arrangementer</t>
  </si>
  <si>
    <t>Inntekter Grønt Kort</t>
  </si>
  <si>
    <t>Tilskudd fra NIF</t>
  </si>
  <si>
    <t>Momskompensasjon</t>
  </si>
  <si>
    <t>Skattefrie offentlige tilskudd</t>
  </si>
  <si>
    <t>Tilskudd til utstyr</t>
  </si>
  <si>
    <t>Medlemskontingenter</t>
  </si>
  <si>
    <t>Sum Inntekter</t>
  </si>
  <si>
    <t>Driftskostnader</t>
  </si>
  <si>
    <t>Varekostnad kiosk</t>
  </si>
  <si>
    <t>Premier - Penger/gavekort</t>
  </si>
  <si>
    <t>Rosetter</t>
  </si>
  <si>
    <t>Teltstaller og oppstalling stevner</t>
  </si>
  <si>
    <t>Godgjørelse teknisk pers stevner</t>
  </si>
  <si>
    <t>Andre stevnekostnader</t>
  </si>
  <si>
    <t>Utgifter til egne arrangementer</t>
  </si>
  <si>
    <t>Utgifter Grønt Kort</t>
  </si>
  <si>
    <t>Leie datasystemer</t>
  </si>
  <si>
    <t>Dommerbod anskaffelser</t>
  </si>
  <si>
    <t>Sekretariat anskaffelser</t>
  </si>
  <si>
    <t>Bane anskaffelse</t>
  </si>
  <si>
    <t>Kiosk anskaffelse</t>
  </si>
  <si>
    <t>Rekvisita</t>
  </si>
  <si>
    <t>Klubbklær</t>
  </si>
  <si>
    <t>Data-/kontorkostnad</t>
  </si>
  <si>
    <t>Møter, kurs, oppdatering etc</t>
  </si>
  <si>
    <t>Bet startavgift for medlemmer</t>
  </si>
  <si>
    <t>Dugnadskostnader</t>
  </si>
  <si>
    <t>Kontingenter ikke fradrag</t>
  </si>
  <si>
    <t>Forsikringspremier</t>
  </si>
  <si>
    <t>Bank og kortgebyrer</t>
  </si>
  <si>
    <t>Annen kostnad</t>
  </si>
  <si>
    <t>Sum Driftskostnader</t>
  </si>
  <si>
    <t>Driftsresultat</t>
  </si>
  <si>
    <t>Finansielle poster</t>
  </si>
  <si>
    <t>Renteinntekt</t>
  </si>
  <si>
    <t>Annen finansinntekt</t>
  </si>
  <si>
    <t>Årsresultat</t>
  </si>
  <si>
    <t>ÅRSREGNSKAP 2024</t>
  </si>
  <si>
    <t>Budsjett 2025</t>
  </si>
  <si>
    <t>Regnskap 2024</t>
  </si>
  <si>
    <t>Sponsorkostnader</t>
  </si>
  <si>
    <t>Bingo 1/Grasrotandel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</si>
</sst>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1" fontId="3" fillId="0" borderId="1" xfId="0" applyNumberFormat="1" applyFont="1" applyBorder="1"/>
    <xf numFmtId="1" fontId="4" fillId="0" borderId="1" xfId="0" applyNumberFormat="1" applyFont="1" applyBorder="1"/>
    <xf numFmtId="0" fontId="2" fillId="0" borderId="1" xfId="0" applyFont="1" applyBorder="1"/>
    <xf numFmtId="1" fontId="2" fillId="0" borderId="1" xfId="0" applyNumberFormat="1" applyFont="1" applyBorder="1"/>
    <xf numFmtId="0" fontId="4" fillId="0" borderId="0" xfId="0" applyFont="1" applyFill="1" applyBorder="1"/>
    <xf numFmtId="0" fontId="0" fillId="0" borderId="0" xfId="0" applyBorder="1"/>
    <xf numFmtId="0" fontId="4" fillId="0" borderId="0" xfId="0" applyFont="1" applyBorder="1"/>
    <xf numFmtId="0" fontId="3" fillId="0" borderId="0" xfId="0" applyFont="1" applyBorder="1"/>
    <xf numFmtId="1" fontId="3" fillId="0" borderId="0" xfId="0" applyNumberFormat="1" applyFont="1" applyBorder="1"/>
    <xf numFmtId="1" fontId="4" fillId="0" borderId="0" xfId="0" applyNumberFormat="1" applyFont="1" applyBorder="1"/>
    <xf numFmtId="1" fontId="2" fillId="0" borderId="0" xfId="0" applyNumberFormat="1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44AE-21B5-4910-A1E0-21916E65A438}">
  <sheetPr>
    <pageSetUpPr fitToPage="1"/>
  </sheetPr>
  <dimension ref="A1:I49"/>
  <sheetViews>
    <sheetView tabSelected="1" topLeftCell="A20" workbookViewId="0">
      <selection activeCell="C40" sqref="C40"/>
    </sheetView>
  </sheetViews>
  <sheetFormatPr baseColWidth="10" defaultRowHeight="14.4" x14ac:dyDescent="0.3"/>
  <cols>
    <col min="2" max="2" width="26.5546875" bestFit="1" customWidth="1"/>
    <col min="3" max="4" width="17" customWidth="1"/>
    <col min="5" max="5" width="12.88671875" customWidth="1"/>
    <col min="6" max="6" width="13" style="10" bestFit="1" customWidth="1"/>
    <col min="7" max="7" width="12.109375" style="10" bestFit="1" customWidth="1"/>
    <col min="8" max="8" width="13" style="10" bestFit="1" customWidth="1"/>
  </cols>
  <sheetData>
    <row r="1" spans="1:9" x14ac:dyDescent="0.3">
      <c r="C1" s="1" t="s">
        <v>0</v>
      </c>
    </row>
    <row r="2" spans="1:9" ht="15.6" x14ac:dyDescent="0.3">
      <c r="A2" s="2" t="s">
        <v>49</v>
      </c>
    </row>
    <row r="3" spans="1:9" x14ac:dyDescent="0.3">
      <c r="A3" s="3"/>
      <c r="B3" s="4" t="s">
        <v>1</v>
      </c>
      <c r="C3" s="4" t="s">
        <v>50</v>
      </c>
      <c r="D3" s="4" t="s">
        <v>51</v>
      </c>
      <c r="E3" s="4" t="s">
        <v>2</v>
      </c>
      <c r="F3" s="11"/>
      <c r="G3" s="11"/>
      <c r="H3" s="11"/>
      <c r="I3" s="9"/>
    </row>
    <row r="4" spans="1:9" x14ac:dyDescent="0.3">
      <c r="A4" s="3">
        <v>3100</v>
      </c>
      <c r="B4" s="3" t="s">
        <v>6</v>
      </c>
      <c r="C4" s="3"/>
      <c r="D4" s="3">
        <v>3485</v>
      </c>
      <c r="E4" s="3"/>
      <c r="F4" s="12"/>
      <c r="G4" s="12"/>
      <c r="H4" s="12"/>
    </row>
    <row r="5" spans="1:9" x14ac:dyDescent="0.3">
      <c r="A5" s="3">
        <v>3123</v>
      </c>
      <c r="B5" s="3" t="s">
        <v>7</v>
      </c>
      <c r="C5" s="3">
        <v>10000</v>
      </c>
      <c r="D5" s="3">
        <v>85000</v>
      </c>
      <c r="E5" s="3">
        <v>100000</v>
      </c>
      <c r="F5" s="12"/>
      <c r="G5" s="12"/>
      <c r="H5" s="12"/>
    </row>
    <row r="6" spans="1:9" x14ac:dyDescent="0.3">
      <c r="A6" s="3">
        <v>3205</v>
      </c>
      <c r="B6" s="3" t="s">
        <v>8</v>
      </c>
      <c r="C6" s="3">
        <v>80000</v>
      </c>
      <c r="D6" s="3">
        <v>143598</v>
      </c>
      <c r="E6" s="3">
        <v>200000</v>
      </c>
      <c r="F6" s="12"/>
      <c r="G6" s="12"/>
      <c r="H6" s="12"/>
    </row>
    <row r="7" spans="1:9" x14ac:dyDescent="0.3">
      <c r="A7" s="3">
        <v>3240</v>
      </c>
      <c r="B7" s="3" t="s">
        <v>9</v>
      </c>
      <c r="C7" s="3">
        <v>20000</v>
      </c>
      <c r="D7" s="3">
        <v>39506</v>
      </c>
      <c r="E7" s="3">
        <v>15000</v>
      </c>
      <c r="F7" s="12"/>
      <c r="G7" s="12"/>
      <c r="H7" s="12"/>
    </row>
    <row r="8" spans="1:9" x14ac:dyDescent="0.3">
      <c r="A8" s="3">
        <v>3250</v>
      </c>
      <c r="B8" s="3" t="s">
        <v>10</v>
      </c>
      <c r="C8" s="3">
        <v>200000</v>
      </c>
      <c r="D8" s="3">
        <v>431877</v>
      </c>
      <c r="E8" s="3">
        <v>550000</v>
      </c>
      <c r="F8" s="12"/>
      <c r="G8" s="12"/>
      <c r="H8" s="12"/>
    </row>
    <row r="9" spans="1:9" x14ac:dyDescent="0.3">
      <c r="A9" s="3">
        <v>3251</v>
      </c>
      <c r="B9" s="3" t="s">
        <v>11</v>
      </c>
      <c r="C9" s="3"/>
      <c r="D9" s="3">
        <v>0</v>
      </c>
      <c r="E9" s="3">
        <v>3000</v>
      </c>
      <c r="F9" s="12"/>
      <c r="G9" s="12"/>
      <c r="H9" s="12"/>
    </row>
    <row r="10" spans="1:9" x14ac:dyDescent="0.3">
      <c r="A10" s="3">
        <v>3252</v>
      </c>
      <c r="B10" s="3" t="s">
        <v>12</v>
      </c>
      <c r="C10" s="3">
        <v>30000</v>
      </c>
      <c r="D10" s="3">
        <v>35700</v>
      </c>
      <c r="E10" s="3">
        <v>20000</v>
      </c>
      <c r="F10" s="12"/>
      <c r="G10" s="12"/>
      <c r="H10" s="12"/>
    </row>
    <row r="11" spans="1:9" x14ac:dyDescent="0.3">
      <c r="A11" s="3">
        <v>3400</v>
      </c>
      <c r="B11" s="3" t="s">
        <v>13</v>
      </c>
      <c r="C11" s="3">
        <v>100000</v>
      </c>
      <c r="D11" s="3">
        <f>227882-81140</f>
        <v>146742</v>
      </c>
      <c r="E11" s="3">
        <v>100000</v>
      </c>
      <c r="F11" s="12"/>
      <c r="G11" s="12"/>
      <c r="H11" s="12"/>
    </row>
    <row r="12" spans="1:9" x14ac:dyDescent="0.3">
      <c r="A12" s="3">
        <v>3443</v>
      </c>
      <c r="B12" s="3" t="s">
        <v>14</v>
      </c>
      <c r="C12" s="3">
        <v>60000</v>
      </c>
      <c r="D12" s="3">
        <v>81140</v>
      </c>
      <c r="E12" s="3">
        <v>60000</v>
      </c>
      <c r="F12" s="12"/>
      <c r="G12" s="12"/>
      <c r="H12" s="12"/>
    </row>
    <row r="13" spans="1:9" x14ac:dyDescent="0.3">
      <c r="A13" s="3">
        <v>3445</v>
      </c>
      <c r="B13" s="3" t="s">
        <v>15</v>
      </c>
      <c r="C13" s="3">
        <v>100000</v>
      </c>
      <c r="D13" s="3">
        <v>125519</v>
      </c>
      <c r="E13" s="3">
        <v>100000</v>
      </c>
      <c r="F13" s="12"/>
      <c r="G13" s="12"/>
      <c r="H13" s="12"/>
    </row>
    <row r="14" spans="1:9" x14ac:dyDescent="0.3">
      <c r="A14" s="3">
        <v>3446</v>
      </c>
      <c r="B14" s="3" t="s">
        <v>16</v>
      </c>
      <c r="C14" s="3">
        <v>0</v>
      </c>
      <c r="D14" s="3">
        <v>0</v>
      </c>
      <c r="E14" s="3">
        <v>10000</v>
      </c>
      <c r="F14" s="12"/>
      <c r="G14" s="12"/>
      <c r="H14" s="12"/>
    </row>
    <row r="15" spans="1:9" x14ac:dyDescent="0.3">
      <c r="A15" s="3">
        <v>3920</v>
      </c>
      <c r="B15" s="3" t="s">
        <v>17</v>
      </c>
      <c r="C15" s="3">
        <v>90000</v>
      </c>
      <c r="D15" s="3">
        <v>98250</v>
      </c>
      <c r="E15" s="3">
        <v>80000</v>
      </c>
      <c r="F15" s="12"/>
      <c r="G15" s="12"/>
      <c r="H15" s="12"/>
    </row>
    <row r="16" spans="1:9" x14ac:dyDescent="0.3">
      <c r="A16" s="3">
        <v>3948</v>
      </c>
      <c r="B16" s="3" t="s">
        <v>53</v>
      </c>
      <c r="C16" s="3">
        <v>10000</v>
      </c>
      <c r="D16" s="3">
        <v>51326</v>
      </c>
      <c r="E16" s="3">
        <v>120000</v>
      </c>
      <c r="F16" s="12"/>
      <c r="G16" s="12"/>
      <c r="H16" s="12"/>
    </row>
    <row r="17" spans="1:8" x14ac:dyDescent="0.3">
      <c r="A17" s="3"/>
      <c r="B17" s="4" t="s">
        <v>18</v>
      </c>
      <c r="C17" s="4">
        <f>SUM(C4:C16)</f>
        <v>700000</v>
      </c>
      <c r="D17" s="4">
        <f>SUM(D4:D16)</f>
        <v>1242143</v>
      </c>
      <c r="E17" s="4">
        <f>SUM(E5:E16)</f>
        <v>1358000</v>
      </c>
      <c r="F17" s="11"/>
      <c r="G17" s="11"/>
      <c r="H17" s="11"/>
    </row>
    <row r="18" spans="1:8" x14ac:dyDescent="0.3">
      <c r="A18" s="3"/>
      <c r="B18" s="3"/>
      <c r="C18" s="3"/>
      <c r="D18" s="3"/>
      <c r="E18" s="3"/>
      <c r="F18" s="12"/>
      <c r="G18" s="12"/>
      <c r="H18" s="12"/>
    </row>
    <row r="19" spans="1:8" x14ac:dyDescent="0.3">
      <c r="A19" s="3"/>
      <c r="B19" s="4" t="s">
        <v>19</v>
      </c>
      <c r="C19" s="4"/>
      <c r="D19" s="4"/>
      <c r="E19" s="4"/>
      <c r="F19" s="12"/>
      <c r="G19" s="12"/>
      <c r="H19" s="12"/>
    </row>
    <row r="20" spans="1:8" x14ac:dyDescent="0.3">
      <c r="A20" s="3">
        <v>4310</v>
      </c>
      <c r="B20" s="3" t="s">
        <v>20</v>
      </c>
      <c r="C20" s="3">
        <v>50000</v>
      </c>
      <c r="D20" s="3">
        <v>68896</v>
      </c>
      <c r="E20" s="3">
        <v>100000</v>
      </c>
      <c r="F20" s="12"/>
      <c r="G20" s="12"/>
      <c r="H20" s="12"/>
    </row>
    <row r="21" spans="1:8" x14ac:dyDescent="0.3">
      <c r="A21" s="3">
        <v>4450</v>
      </c>
      <c r="B21" s="3" t="s">
        <v>21</v>
      </c>
      <c r="C21" s="3">
        <v>70000</v>
      </c>
      <c r="D21" s="3">
        <v>172285</v>
      </c>
      <c r="E21" s="3">
        <v>210000</v>
      </c>
      <c r="F21" s="12"/>
      <c r="G21" s="12"/>
      <c r="H21" s="12"/>
    </row>
    <row r="22" spans="1:8" x14ac:dyDescent="0.3">
      <c r="A22" s="3">
        <v>4460</v>
      </c>
      <c r="B22" s="3" t="s">
        <v>22</v>
      </c>
      <c r="C22" s="3">
        <v>10000</v>
      </c>
      <c r="D22" s="3">
        <v>2944</v>
      </c>
      <c r="E22" s="3">
        <v>40000</v>
      </c>
      <c r="F22" s="12"/>
      <c r="G22" s="12"/>
      <c r="H22" s="12"/>
    </row>
    <row r="23" spans="1:8" x14ac:dyDescent="0.3">
      <c r="A23" s="3">
        <v>4460</v>
      </c>
      <c r="B23" s="3" t="s">
        <v>23</v>
      </c>
      <c r="C23" s="3">
        <v>10000</v>
      </c>
      <c r="D23" s="3">
        <v>277979</v>
      </c>
      <c r="E23" s="3">
        <v>200000</v>
      </c>
      <c r="F23" s="12"/>
      <c r="G23" s="12"/>
      <c r="H23" s="12"/>
    </row>
    <row r="24" spans="1:8" x14ac:dyDescent="0.3">
      <c r="A24" s="3">
        <v>4465</v>
      </c>
      <c r="B24" s="3" t="s">
        <v>24</v>
      </c>
      <c r="C24" s="3">
        <v>50000</v>
      </c>
      <c r="D24" s="3">
        <v>74983</v>
      </c>
      <c r="E24" s="3">
        <v>75000</v>
      </c>
      <c r="F24" s="12"/>
      <c r="G24" s="12"/>
      <c r="H24" s="12"/>
    </row>
    <row r="25" spans="1:8" x14ac:dyDescent="0.3">
      <c r="A25" s="3">
        <v>4469</v>
      </c>
      <c r="B25" s="3" t="s">
        <v>25</v>
      </c>
      <c r="C25" s="3">
        <v>30000</v>
      </c>
      <c r="D25" s="3">
        <f>2347+48129</f>
        <v>50476</v>
      </c>
      <c r="E25" s="3">
        <v>100000</v>
      </c>
      <c r="F25" s="12"/>
      <c r="G25" s="12"/>
      <c r="H25" s="12"/>
    </row>
    <row r="26" spans="1:8" x14ac:dyDescent="0.3">
      <c r="A26" s="3">
        <v>4600</v>
      </c>
      <c r="B26" s="3" t="s">
        <v>26</v>
      </c>
      <c r="C26" s="3">
        <v>30000</v>
      </c>
      <c r="D26" s="3">
        <v>0</v>
      </c>
      <c r="E26" s="3">
        <v>30000</v>
      </c>
      <c r="F26" s="12"/>
      <c r="G26" s="12"/>
      <c r="H26" s="12"/>
    </row>
    <row r="27" spans="1:8" x14ac:dyDescent="0.3">
      <c r="A27" s="3">
        <v>4610</v>
      </c>
      <c r="B27" s="3" t="s">
        <v>27</v>
      </c>
      <c r="C27" s="3">
        <v>30000</v>
      </c>
      <c r="D27" s="3">
        <v>34350</v>
      </c>
      <c r="E27" s="3">
        <v>30000</v>
      </c>
      <c r="F27" s="12"/>
      <c r="G27" s="12"/>
      <c r="H27" s="12"/>
    </row>
    <row r="28" spans="1:8" x14ac:dyDescent="0.3">
      <c r="A28" s="3">
        <v>6420</v>
      </c>
      <c r="B28" s="3" t="s">
        <v>28</v>
      </c>
      <c r="C28" s="3">
        <v>7000</v>
      </c>
      <c r="D28" s="3">
        <v>6839</v>
      </c>
      <c r="E28" s="3">
        <v>4000</v>
      </c>
      <c r="F28" s="12"/>
      <c r="G28" s="12"/>
      <c r="H28" s="12"/>
    </row>
    <row r="29" spans="1:8" x14ac:dyDescent="0.3">
      <c r="A29" s="3">
        <v>6550</v>
      </c>
      <c r="B29" s="3" t="s">
        <v>29</v>
      </c>
      <c r="C29" s="3">
        <v>20000</v>
      </c>
      <c r="D29" s="3">
        <v>4462</v>
      </c>
      <c r="E29" s="3">
        <v>10000</v>
      </c>
      <c r="F29" s="13"/>
      <c r="G29" s="12"/>
      <c r="H29" s="12"/>
    </row>
    <row r="30" spans="1:8" x14ac:dyDescent="0.3">
      <c r="A30" s="3">
        <v>6551</v>
      </c>
      <c r="B30" s="3" t="s">
        <v>30</v>
      </c>
      <c r="C30" s="3">
        <v>10000</v>
      </c>
      <c r="D30" s="3">
        <v>13798</v>
      </c>
      <c r="E30" s="3">
        <v>250000</v>
      </c>
      <c r="F30" s="13"/>
      <c r="G30" s="12"/>
      <c r="H30" s="12"/>
    </row>
    <row r="31" spans="1:8" x14ac:dyDescent="0.3">
      <c r="A31" s="3">
        <v>6556</v>
      </c>
      <c r="B31" s="3" t="s">
        <v>31</v>
      </c>
      <c r="C31" s="3">
        <v>60000</v>
      </c>
      <c r="D31" s="3"/>
      <c r="E31" s="3">
        <v>40000</v>
      </c>
      <c r="F31" s="12"/>
      <c r="G31" s="12"/>
      <c r="H31" s="12"/>
    </row>
    <row r="32" spans="1:8" x14ac:dyDescent="0.3">
      <c r="A32" s="3">
        <v>6557</v>
      </c>
      <c r="B32" s="3" t="s">
        <v>32</v>
      </c>
      <c r="C32" s="3">
        <v>30000</v>
      </c>
      <c r="D32" s="3"/>
      <c r="E32" s="3">
        <v>20000</v>
      </c>
      <c r="F32" s="12"/>
      <c r="G32" s="12"/>
      <c r="H32" s="12"/>
    </row>
    <row r="33" spans="1:8" x14ac:dyDescent="0.3">
      <c r="A33" s="3">
        <v>6560</v>
      </c>
      <c r="B33" s="3" t="s">
        <v>33</v>
      </c>
      <c r="C33" s="3">
        <v>5000</v>
      </c>
      <c r="D33" s="3">
        <v>1955</v>
      </c>
      <c r="E33" s="3">
        <v>5000</v>
      </c>
      <c r="F33" s="13"/>
      <c r="G33" s="12"/>
      <c r="H33" s="12"/>
    </row>
    <row r="34" spans="1:8" x14ac:dyDescent="0.3">
      <c r="A34" s="3">
        <v>6570</v>
      </c>
      <c r="B34" s="3" t="s">
        <v>34</v>
      </c>
      <c r="C34" s="3">
        <v>20000</v>
      </c>
      <c r="D34" s="3">
        <v>4181</v>
      </c>
      <c r="E34" s="3">
        <v>20000</v>
      </c>
      <c r="F34" s="12"/>
      <c r="G34" s="12"/>
      <c r="H34" s="12"/>
    </row>
    <row r="35" spans="1:8" x14ac:dyDescent="0.3">
      <c r="A35" s="3">
        <v>6810</v>
      </c>
      <c r="B35" s="3" t="s">
        <v>35</v>
      </c>
      <c r="C35" s="3">
        <v>40000</v>
      </c>
      <c r="D35" s="3">
        <v>15958</v>
      </c>
      <c r="E35" s="3">
        <v>40000</v>
      </c>
      <c r="F35" s="12"/>
      <c r="G35" s="12"/>
      <c r="H35" s="12"/>
    </row>
    <row r="36" spans="1:8" x14ac:dyDescent="0.3">
      <c r="A36" s="3">
        <v>6860</v>
      </c>
      <c r="B36" s="3" t="s">
        <v>36</v>
      </c>
      <c r="C36" s="3">
        <v>50000</v>
      </c>
      <c r="D36" s="3">
        <f>11000+410</f>
        <v>11410</v>
      </c>
      <c r="E36" s="3">
        <v>50000</v>
      </c>
      <c r="F36" s="12"/>
      <c r="G36" s="12"/>
      <c r="H36" s="12"/>
    </row>
    <row r="37" spans="1:8" x14ac:dyDescent="0.3">
      <c r="A37" s="3">
        <v>7195</v>
      </c>
      <c r="B37" s="3" t="s">
        <v>37</v>
      </c>
      <c r="C37" s="3">
        <v>100000</v>
      </c>
      <c r="D37" s="3">
        <v>21260</v>
      </c>
      <c r="E37" s="3">
        <v>100000</v>
      </c>
      <c r="F37" s="12"/>
      <c r="G37" s="12"/>
      <c r="H37" s="12"/>
    </row>
    <row r="38" spans="1:8" x14ac:dyDescent="0.3">
      <c r="A38" s="3">
        <v>7197</v>
      </c>
      <c r="B38" s="3" t="s">
        <v>38</v>
      </c>
      <c r="C38" s="3">
        <v>50000</v>
      </c>
      <c r="D38" s="3">
        <v>41000</v>
      </c>
      <c r="E38" s="3">
        <v>20000</v>
      </c>
      <c r="F38" s="12"/>
      <c r="G38" s="12"/>
      <c r="H38" s="12"/>
    </row>
    <row r="39" spans="1:8" x14ac:dyDescent="0.3">
      <c r="A39" s="3">
        <v>7215</v>
      </c>
      <c r="B39" s="3" t="s">
        <v>52</v>
      </c>
      <c r="C39" s="3"/>
      <c r="D39" s="3">
        <v>30000</v>
      </c>
      <c r="E39" s="3"/>
      <c r="F39" s="12"/>
      <c r="G39" s="12"/>
      <c r="H39" s="12"/>
    </row>
    <row r="40" spans="1:8" x14ac:dyDescent="0.3">
      <c r="A40" s="3">
        <v>7410</v>
      </c>
      <c r="B40" s="3" t="s">
        <v>39</v>
      </c>
      <c r="C40" s="3">
        <v>25000</v>
      </c>
      <c r="D40" s="3">
        <v>16510</v>
      </c>
      <c r="E40" s="3">
        <v>25000</v>
      </c>
      <c r="F40" s="12"/>
      <c r="G40" s="12"/>
      <c r="H40" s="12"/>
    </row>
    <row r="41" spans="1:8" x14ac:dyDescent="0.3">
      <c r="A41" s="3">
        <v>7500</v>
      </c>
      <c r="B41" s="3" t="s">
        <v>40</v>
      </c>
      <c r="C41" s="3">
        <v>10000</v>
      </c>
      <c r="D41" s="3">
        <v>7359</v>
      </c>
      <c r="E41" s="3">
        <v>10000</v>
      </c>
      <c r="F41" s="12"/>
      <c r="G41" s="12"/>
      <c r="H41" s="12"/>
    </row>
    <row r="42" spans="1:8" x14ac:dyDescent="0.3">
      <c r="A42" s="3">
        <v>7770</v>
      </c>
      <c r="B42" s="3" t="s">
        <v>41</v>
      </c>
      <c r="C42" s="3">
        <v>4000</v>
      </c>
      <c r="D42" s="3">
        <v>2117</v>
      </c>
      <c r="E42" s="3">
        <v>4000</v>
      </c>
      <c r="F42" s="12"/>
      <c r="G42" s="12"/>
      <c r="H42" s="12"/>
    </row>
    <row r="43" spans="1:8" x14ac:dyDescent="0.3">
      <c r="A43" s="3">
        <v>7799</v>
      </c>
      <c r="B43" s="3" t="s">
        <v>42</v>
      </c>
      <c r="C43" s="3">
        <v>20000</v>
      </c>
      <c r="D43" s="3"/>
      <c r="E43" s="3">
        <v>30000</v>
      </c>
      <c r="F43" s="12"/>
      <c r="G43" s="12"/>
      <c r="H43" s="12"/>
    </row>
    <row r="44" spans="1:8" x14ac:dyDescent="0.3">
      <c r="A44" s="3"/>
      <c r="B44" s="4" t="s">
        <v>43</v>
      </c>
      <c r="C44" s="4">
        <f t="shared" ref="C44:H44" si="0">SUM(C20:C43)</f>
        <v>731000</v>
      </c>
      <c r="D44" s="4">
        <f t="shared" si="0"/>
        <v>858762</v>
      </c>
      <c r="E44" s="4">
        <f t="shared" si="0"/>
        <v>1413000</v>
      </c>
      <c r="F44" s="14"/>
      <c r="G44" s="11"/>
      <c r="H44" s="11"/>
    </row>
    <row r="45" spans="1:8" x14ac:dyDescent="0.3">
      <c r="A45" s="3"/>
      <c r="B45" s="4" t="s">
        <v>44</v>
      </c>
      <c r="C45" s="4"/>
      <c r="D45" s="4">
        <f>D17-D44</f>
        <v>383381</v>
      </c>
      <c r="E45" s="4">
        <f>E17-E44</f>
        <v>-55000</v>
      </c>
      <c r="F45" s="14"/>
      <c r="G45" s="11"/>
      <c r="H45" s="11"/>
    </row>
    <row r="46" spans="1:8" x14ac:dyDescent="0.3">
      <c r="A46" s="3"/>
      <c r="B46" s="4" t="s">
        <v>45</v>
      </c>
      <c r="C46" s="4"/>
      <c r="D46" s="4"/>
      <c r="E46" s="4"/>
      <c r="F46" s="12"/>
      <c r="G46" s="12"/>
      <c r="H46" s="12"/>
    </row>
    <row r="47" spans="1:8" x14ac:dyDescent="0.3">
      <c r="A47" s="3">
        <v>8040</v>
      </c>
      <c r="B47" s="3" t="s">
        <v>46</v>
      </c>
      <c r="C47" s="3">
        <v>70000</v>
      </c>
      <c r="D47" s="3">
        <v>74329</v>
      </c>
      <c r="E47" s="3">
        <v>60000</v>
      </c>
      <c r="F47" s="12"/>
      <c r="G47" s="12"/>
      <c r="H47" s="12"/>
    </row>
    <row r="48" spans="1:8" x14ac:dyDescent="0.3">
      <c r="A48" s="3">
        <v>8050</v>
      </c>
      <c r="B48" s="3" t="s">
        <v>47</v>
      </c>
      <c r="C48" s="3"/>
      <c r="D48" s="3"/>
      <c r="E48" s="3"/>
      <c r="F48" s="12"/>
      <c r="G48" s="12"/>
      <c r="H48" s="12"/>
    </row>
    <row r="49" spans="1:8" ht="15.6" x14ac:dyDescent="0.3">
      <c r="A49" s="3"/>
      <c r="B49" s="7" t="s">
        <v>48</v>
      </c>
      <c r="C49" s="7">
        <f>C17-C44+C47</f>
        <v>39000</v>
      </c>
      <c r="D49" s="7">
        <f>D45+D47</f>
        <v>457710</v>
      </c>
      <c r="E49" s="7">
        <f>E45+E47</f>
        <v>5000</v>
      </c>
      <c r="F49" s="15"/>
      <c r="G49" s="16"/>
      <c r="H49" s="16"/>
    </row>
  </sheetData>
  <pageMargins left="0.25" right="0.25" top="0.75" bottom="0.75" header="0.3" footer="0.3"/>
  <pageSetup paperSize="8" scale="85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D9670-F4AC-410E-90A9-4B40A66F61B6}">
  <dimension ref="A1:H49"/>
  <sheetViews>
    <sheetView workbookViewId="0">
      <selection sqref="A1:H49"/>
    </sheetView>
  </sheetViews>
  <sheetFormatPr baseColWidth="10" defaultRowHeight="14.4" x14ac:dyDescent="0.3"/>
  <sheetData>
    <row r="1" spans="1:8" x14ac:dyDescent="0.3">
      <c r="C1" s="1" t="s">
        <v>0</v>
      </c>
    </row>
    <row r="2" spans="1:8" ht="15.6" x14ac:dyDescent="0.3">
      <c r="A2" s="2" t="s">
        <v>49</v>
      </c>
    </row>
    <row r="3" spans="1:8" x14ac:dyDescent="0.3">
      <c r="A3" s="3"/>
      <c r="B3" s="4" t="s">
        <v>1</v>
      </c>
      <c r="C3" s="4" t="s">
        <v>50</v>
      </c>
      <c r="D3" s="4" t="s">
        <v>51</v>
      </c>
      <c r="E3" s="4" t="s">
        <v>2</v>
      </c>
      <c r="F3" s="4" t="s">
        <v>3</v>
      </c>
      <c r="G3" s="4" t="s">
        <v>4</v>
      </c>
      <c r="H3" s="4" t="s">
        <v>5</v>
      </c>
    </row>
    <row r="4" spans="1:8" x14ac:dyDescent="0.3">
      <c r="A4" s="3">
        <v>3100</v>
      </c>
      <c r="B4" s="3" t="s">
        <v>6</v>
      </c>
      <c r="C4" s="3"/>
      <c r="D4" s="3">
        <v>3485</v>
      </c>
      <c r="E4" s="3"/>
      <c r="F4" s="3"/>
      <c r="G4" s="3"/>
      <c r="H4" s="3">
        <v>7350</v>
      </c>
    </row>
    <row r="5" spans="1:8" x14ac:dyDescent="0.3">
      <c r="A5" s="3">
        <v>3123</v>
      </c>
      <c r="B5" s="3" t="s">
        <v>7</v>
      </c>
      <c r="C5" s="3">
        <v>10000</v>
      </c>
      <c r="D5" s="3">
        <v>85000</v>
      </c>
      <c r="E5" s="3">
        <v>100000</v>
      </c>
      <c r="F5" s="3">
        <v>98000</v>
      </c>
      <c r="G5" s="3">
        <v>50000</v>
      </c>
      <c r="H5" s="3">
        <v>79000</v>
      </c>
    </row>
    <row r="6" spans="1:8" x14ac:dyDescent="0.3">
      <c r="A6" s="3">
        <v>3205</v>
      </c>
      <c r="B6" s="3" t="s">
        <v>8</v>
      </c>
      <c r="C6" s="3">
        <v>80000</v>
      </c>
      <c r="D6" s="3">
        <v>143598</v>
      </c>
      <c r="E6" s="3">
        <v>200000</v>
      </c>
      <c r="F6" s="3">
        <v>207480</v>
      </c>
      <c r="G6" s="3">
        <v>150000</v>
      </c>
      <c r="H6" s="3">
        <v>176861</v>
      </c>
    </row>
    <row r="7" spans="1:8" x14ac:dyDescent="0.3">
      <c r="A7" s="3">
        <v>3240</v>
      </c>
      <c r="B7" s="3" t="s">
        <v>9</v>
      </c>
      <c r="C7" s="3">
        <v>20000</v>
      </c>
      <c r="D7" s="3">
        <v>39506</v>
      </c>
      <c r="E7" s="3">
        <v>15000</v>
      </c>
      <c r="F7" s="3">
        <v>14584</v>
      </c>
      <c r="G7" s="3">
        <v>20000</v>
      </c>
      <c r="H7" s="3">
        <v>18536</v>
      </c>
    </row>
    <row r="8" spans="1:8" x14ac:dyDescent="0.3">
      <c r="A8" s="3">
        <v>3250</v>
      </c>
      <c r="B8" s="3" t="s">
        <v>10</v>
      </c>
      <c r="C8" s="3">
        <v>200000</v>
      </c>
      <c r="D8" s="3">
        <v>431877</v>
      </c>
      <c r="E8" s="3">
        <v>550000</v>
      </c>
      <c r="F8" s="3">
        <v>600229</v>
      </c>
      <c r="G8" s="3">
        <v>550000</v>
      </c>
      <c r="H8" s="3">
        <v>633858</v>
      </c>
    </row>
    <row r="9" spans="1:8" x14ac:dyDescent="0.3">
      <c r="A9" s="3">
        <v>3251</v>
      </c>
      <c r="B9" s="3" t="s">
        <v>11</v>
      </c>
      <c r="C9" s="3"/>
      <c r="D9" s="3">
        <v>0</v>
      </c>
      <c r="E9" s="3">
        <v>3000</v>
      </c>
      <c r="F9" s="3">
        <v>2914</v>
      </c>
      <c r="G9" s="3">
        <v>5000</v>
      </c>
      <c r="H9" s="3">
        <v>3200</v>
      </c>
    </row>
    <row r="10" spans="1:8" x14ac:dyDescent="0.3">
      <c r="A10" s="3">
        <v>3252</v>
      </c>
      <c r="B10" s="3" t="s">
        <v>12</v>
      </c>
      <c r="C10" s="3">
        <v>30000</v>
      </c>
      <c r="D10" s="3">
        <v>35700</v>
      </c>
      <c r="E10" s="3">
        <v>20000</v>
      </c>
      <c r="F10" s="3">
        <v>28850</v>
      </c>
      <c r="G10" s="3">
        <v>20000</v>
      </c>
      <c r="H10" s="3">
        <v>19750</v>
      </c>
    </row>
    <row r="11" spans="1:8" x14ac:dyDescent="0.3">
      <c r="A11" s="3">
        <v>3400</v>
      </c>
      <c r="B11" s="3" t="s">
        <v>13</v>
      </c>
      <c r="C11" s="3">
        <v>100000</v>
      </c>
      <c r="D11" s="3">
        <f>227882-81140</f>
        <v>146742</v>
      </c>
      <c r="E11" s="3">
        <v>100000</v>
      </c>
      <c r="F11" s="3">
        <v>123790</v>
      </c>
      <c r="G11" s="3">
        <v>80000</v>
      </c>
      <c r="H11" s="3">
        <v>78106</v>
      </c>
    </row>
    <row r="12" spans="1:8" x14ac:dyDescent="0.3">
      <c r="A12" s="3">
        <v>3443</v>
      </c>
      <c r="B12" s="3" t="s">
        <v>14</v>
      </c>
      <c r="C12" s="3">
        <v>60000</v>
      </c>
      <c r="D12" s="3">
        <v>81140</v>
      </c>
      <c r="E12" s="3">
        <v>60000</v>
      </c>
      <c r="F12" s="3">
        <v>65478</v>
      </c>
      <c r="G12" s="3">
        <v>75000</v>
      </c>
      <c r="H12" s="3">
        <v>105959</v>
      </c>
    </row>
    <row r="13" spans="1:8" x14ac:dyDescent="0.3">
      <c r="A13" s="3">
        <v>3445</v>
      </c>
      <c r="B13" s="3" t="s">
        <v>15</v>
      </c>
      <c r="C13" s="3">
        <v>100000</v>
      </c>
      <c r="D13" s="3">
        <v>125519</v>
      </c>
      <c r="E13" s="3">
        <v>100000</v>
      </c>
      <c r="F13" s="3">
        <v>130943</v>
      </c>
      <c r="G13" s="3"/>
      <c r="H13" s="3"/>
    </row>
    <row r="14" spans="1:8" x14ac:dyDescent="0.3">
      <c r="A14" s="3">
        <v>3446</v>
      </c>
      <c r="B14" s="3" t="s">
        <v>16</v>
      </c>
      <c r="C14" s="3">
        <v>0</v>
      </c>
      <c r="D14" s="3">
        <v>0</v>
      </c>
      <c r="E14" s="3">
        <v>10000</v>
      </c>
      <c r="F14" s="3">
        <v>9195</v>
      </c>
      <c r="G14" s="3">
        <v>20000</v>
      </c>
      <c r="H14" s="3">
        <v>28127</v>
      </c>
    </row>
    <row r="15" spans="1:8" x14ac:dyDescent="0.3">
      <c r="A15" s="3">
        <v>3920</v>
      </c>
      <c r="B15" s="3" t="s">
        <v>17</v>
      </c>
      <c r="C15" s="3">
        <v>90000</v>
      </c>
      <c r="D15" s="3">
        <v>98250</v>
      </c>
      <c r="E15" s="3">
        <v>80000</v>
      </c>
      <c r="F15" s="3">
        <v>78357</v>
      </c>
      <c r="G15" s="3">
        <v>80000</v>
      </c>
      <c r="H15" s="3">
        <v>82861</v>
      </c>
    </row>
    <row r="16" spans="1:8" x14ac:dyDescent="0.3">
      <c r="A16" s="3">
        <v>3948</v>
      </c>
      <c r="B16" s="3" t="s">
        <v>53</v>
      </c>
      <c r="C16" s="3">
        <v>10000</v>
      </c>
      <c r="D16" s="3">
        <v>51326</v>
      </c>
      <c r="E16" s="3">
        <v>120000</v>
      </c>
      <c r="F16" s="3">
        <v>126906</v>
      </c>
      <c r="G16" s="3">
        <v>120000</v>
      </c>
      <c r="H16" s="3">
        <v>119727</v>
      </c>
    </row>
    <row r="17" spans="1:8" x14ac:dyDescent="0.3">
      <c r="A17" s="3"/>
      <c r="B17" s="4" t="s">
        <v>18</v>
      </c>
      <c r="C17" s="4">
        <f>SUM(C4:C16)</f>
        <v>700000</v>
      </c>
      <c r="D17" s="4">
        <f>SUM(D4:D16)</f>
        <v>1242143</v>
      </c>
      <c r="E17" s="4">
        <f>SUM(E5:E16)</f>
        <v>1358000</v>
      </c>
      <c r="F17" s="4">
        <f>SUM(F5:F16)</f>
        <v>1486726</v>
      </c>
      <c r="G17" s="4">
        <f>SUM(G4:G16)</f>
        <v>1170000</v>
      </c>
      <c r="H17" s="4">
        <f>SUM(H4:H16)</f>
        <v>1353335</v>
      </c>
    </row>
    <row r="18" spans="1:8" x14ac:dyDescent="0.3">
      <c r="A18" s="3"/>
      <c r="B18" s="3"/>
      <c r="C18" s="3"/>
      <c r="D18" s="3"/>
      <c r="E18" s="3"/>
      <c r="F18" s="3"/>
      <c r="G18" s="3"/>
      <c r="H18" s="3"/>
    </row>
    <row r="19" spans="1:8" x14ac:dyDescent="0.3">
      <c r="A19" s="3"/>
      <c r="B19" s="4" t="s">
        <v>19</v>
      </c>
      <c r="C19" s="4"/>
      <c r="D19" s="4"/>
      <c r="E19" s="4"/>
      <c r="F19" s="3"/>
      <c r="G19" s="3"/>
      <c r="H19" s="3"/>
    </row>
    <row r="20" spans="1:8" x14ac:dyDescent="0.3">
      <c r="A20" s="3">
        <v>4310</v>
      </c>
      <c r="B20" s="3" t="s">
        <v>20</v>
      </c>
      <c r="C20" s="3">
        <v>50000</v>
      </c>
      <c r="D20" s="3">
        <v>68896</v>
      </c>
      <c r="E20" s="3">
        <v>100000</v>
      </c>
      <c r="F20" s="3">
        <v>116043</v>
      </c>
      <c r="G20" s="3">
        <v>75000</v>
      </c>
      <c r="H20" s="3">
        <v>95069</v>
      </c>
    </row>
    <row r="21" spans="1:8" x14ac:dyDescent="0.3">
      <c r="A21" s="3">
        <v>4450</v>
      </c>
      <c r="B21" s="3" t="s">
        <v>21</v>
      </c>
      <c r="C21" s="3">
        <v>70000</v>
      </c>
      <c r="D21" s="3">
        <v>172285</v>
      </c>
      <c r="E21" s="3">
        <v>210000</v>
      </c>
      <c r="F21" s="3">
        <v>208321</v>
      </c>
      <c r="G21" s="3">
        <v>150000</v>
      </c>
      <c r="H21" s="3">
        <v>146132</v>
      </c>
    </row>
    <row r="22" spans="1:8" x14ac:dyDescent="0.3">
      <c r="A22" s="3">
        <v>4460</v>
      </c>
      <c r="B22" s="3" t="s">
        <v>22</v>
      </c>
      <c r="C22" s="3">
        <v>10000</v>
      </c>
      <c r="D22" s="3">
        <v>2944</v>
      </c>
      <c r="E22" s="3">
        <v>40000</v>
      </c>
      <c r="F22" s="3">
        <v>24033</v>
      </c>
      <c r="G22" s="3">
        <v>40000</v>
      </c>
      <c r="H22" s="3">
        <v>57221</v>
      </c>
    </row>
    <row r="23" spans="1:8" x14ac:dyDescent="0.3">
      <c r="A23" s="3">
        <v>4460</v>
      </c>
      <c r="B23" s="3" t="s">
        <v>23</v>
      </c>
      <c r="C23" s="3">
        <v>10000</v>
      </c>
      <c r="D23" s="3">
        <v>277979</v>
      </c>
      <c r="E23" s="3">
        <v>200000</v>
      </c>
      <c r="F23" s="3">
        <v>221221</v>
      </c>
      <c r="G23" s="3">
        <v>200000</v>
      </c>
      <c r="H23" s="3">
        <v>142600</v>
      </c>
    </row>
    <row r="24" spans="1:8" x14ac:dyDescent="0.3">
      <c r="A24" s="3">
        <v>4465</v>
      </c>
      <c r="B24" s="3" t="s">
        <v>24</v>
      </c>
      <c r="C24" s="3">
        <v>50000</v>
      </c>
      <c r="D24" s="3">
        <v>74983</v>
      </c>
      <c r="E24" s="3">
        <v>75000</v>
      </c>
      <c r="F24" s="3">
        <v>74171</v>
      </c>
      <c r="G24" s="3">
        <v>65000</v>
      </c>
      <c r="H24" s="3">
        <v>67368</v>
      </c>
    </row>
    <row r="25" spans="1:8" x14ac:dyDescent="0.3">
      <c r="A25" s="3">
        <v>4469</v>
      </c>
      <c r="B25" s="3" t="s">
        <v>25</v>
      </c>
      <c r="C25" s="3">
        <v>30000</v>
      </c>
      <c r="D25" s="3">
        <f>2347+48129</f>
        <v>50476</v>
      </c>
      <c r="E25" s="3">
        <v>100000</v>
      </c>
      <c r="F25" s="3">
        <v>97685</v>
      </c>
      <c r="G25" s="3">
        <v>40000</v>
      </c>
      <c r="H25" s="3">
        <v>43720</v>
      </c>
    </row>
    <row r="26" spans="1:8" x14ac:dyDescent="0.3">
      <c r="A26" s="3">
        <v>4600</v>
      </c>
      <c r="B26" s="3" t="s">
        <v>26</v>
      </c>
      <c r="C26" s="3">
        <v>30000</v>
      </c>
      <c r="D26" s="3">
        <v>0</v>
      </c>
      <c r="E26" s="3">
        <v>30000</v>
      </c>
      <c r="F26" s="3">
        <v>26000</v>
      </c>
      <c r="G26" s="3">
        <v>30000</v>
      </c>
      <c r="H26" s="3">
        <v>28965</v>
      </c>
    </row>
    <row r="27" spans="1:8" x14ac:dyDescent="0.3">
      <c r="A27" s="3">
        <v>4610</v>
      </c>
      <c r="B27" s="3" t="s">
        <v>27</v>
      </c>
      <c r="C27" s="3">
        <v>30000</v>
      </c>
      <c r="D27" s="3">
        <v>34350</v>
      </c>
      <c r="E27" s="3">
        <v>30000</v>
      </c>
      <c r="F27" s="3">
        <v>27724</v>
      </c>
      <c r="G27" s="3">
        <v>20000</v>
      </c>
      <c r="H27" s="3">
        <v>23095</v>
      </c>
    </row>
    <row r="28" spans="1:8" x14ac:dyDescent="0.3">
      <c r="A28" s="3">
        <v>6420</v>
      </c>
      <c r="B28" s="3" t="s">
        <v>28</v>
      </c>
      <c r="C28" s="3">
        <v>7000</v>
      </c>
      <c r="D28" s="3">
        <v>6839</v>
      </c>
      <c r="E28" s="3">
        <v>4000</v>
      </c>
      <c r="F28" s="3">
        <v>3249</v>
      </c>
      <c r="G28" s="3"/>
      <c r="H28" s="3"/>
    </row>
    <row r="29" spans="1:8" x14ac:dyDescent="0.3">
      <c r="A29" s="3">
        <v>6550</v>
      </c>
      <c r="B29" s="3" t="s">
        <v>29</v>
      </c>
      <c r="C29" s="3">
        <v>20000</v>
      </c>
      <c r="D29" s="3">
        <v>4462</v>
      </c>
      <c r="E29" s="3">
        <v>10000</v>
      </c>
      <c r="F29" s="5">
        <f>95941.08</f>
        <v>95941.08</v>
      </c>
      <c r="G29" s="3">
        <v>350000</v>
      </c>
      <c r="H29" s="3">
        <v>13051</v>
      </c>
    </row>
    <row r="30" spans="1:8" x14ac:dyDescent="0.3">
      <c r="A30" s="3">
        <v>6551</v>
      </c>
      <c r="B30" s="3" t="s">
        <v>30</v>
      </c>
      <c r="C30" s="3">
        <v>10000</v>
      </c>
      <c r="D30" s="3">
        <v>13798</v>
      </c>
      <c r="E30" s="3">
        <v>250000</v>
      </c>
      <c r="F30" s="5"/>
      <c r="G30" s="3"/>
      <c r="H30" s="3"/>
    </row>
    <row r="31" spans="1:8" x14ac:dyDescent="0.3">
      <c r="A31" s="3">
        <v>6556</v>
      </c>
      <c r="B31" s="3" t="s">
        <v>31</v>
      </c>
      <c r="C31" s="3">
        <v>60000</v>
      </c>
      <c r="D31" s="3"/>
      <c r="E31" s="3">
        <v>40000</v>
      </c>
      <c r="F31" s="3"/>
      <c r="G31" s="3">
        <v>10000</v>
      </c>
      <c r="H31" s="3">
        <v>43561</v>
      </c>
    </row>
    <row r="32" spans="1:8" x14ac:dyDescent="0.3">
      <c r="A32" s="3">
        <v>6557</v>
      </c>
      <c r="B32" s="3" t="s">
        <v>32</v>
      </c>
      <c r="C32" s="3">
        <v>30000</v>
      </c>
      <c r="D32" s="3"/>
      <c r="E32" s="3">
        <v>20000</v>
      </c>
      <c r="F32" s="3">
        <v>1341</v>
      </c>
      <c r="G32" s="3">
        <v>10000</v>
      </c>
      <c r="H32" s="3">
        <v>16940</v>
      </c>
    </row>
    <row r="33" spans="1:8" x14ac:dyDescent="0.3">
      <c r="A33" s="3">
        <v>6560</v>
      </c>
      <c r="B33" s="3" t="s">
        <v>33</v>
      </c>
      <c r="C33" s="3">
        <v>5000</v>
      </c>
      <c r="D33" s="3">
        <v>1955</v>
      </c>
      <c r="E33" s="3">
        <v>5000</v>
      </c>
      <c r="F33" s="5">
        <v>5144.1499999999996</v>
      </c>
      <c r="G33" s="3"/>
      <c r="H33" s="3"/>
    </row>
    <row r="34" spans="1:8" x14ac:dyDescent="0.3">
      <c r="A34" s="3">
        <v>6570</v>
      </c>
      <c r="B34" s="3" t="s">
        <v>34</v>
      </c>
      <c r="C34" s="3">
        <v>20000</v>
      </c>
      <c r="D34" s="3">
        <v>4181</v>
      </c>
      <c r="E34" s="3">
        <v>20000</v>
      </c>
      <c r="F34" s="3">
        <v>1138</v>
      </c>
      <c r="G34" s="3">
        <v>20000</v>
      </c>
      <c r="H34" s="3">
        <v>9244</v>
      </c>
    </row>
    <row r="35" spans="1:8" x14ac:dyDescent="0.3">
      <c r="A35" s="3">
        <v>6810</v>
      </c>
      <c r="B35" s="3" t="s">
        <v>35</v>
      </c>
      <c r="C35" s="3">
        <v>40000</v>
      </c>
      <c r="D35" s="3">
        <v>15958</v>
      </c>
      <c r="E35" s="3">
        <v>40000</v>
      </c>
      <c r="F35" s="3">
        <v>3794</v>
      </c>
      <c r="G35" s="3">
        <v>25000</v>
      </c>
      <c r="H35" s="3">
        <v>6832</v>
      </c>
    </row>
    <row r="36" spans="1:8" x14ac:dyDescent="0.3">
      <c r="A36" s="3">
        <v>6860</v>
      </c>
      <c r="B36" s="3" t="s">
        <v>36</v>
      </c>
      <c r="C36" s="3">
        <v>50000</v>
      </c>
      <c r="D36" s="3">
        <f>11000+410</f>
        <v>11410</v>
      </c>
      <c r="E36" s="3">
        <v>50000</v>
      </c>
      <c r="F36" s="3">
        <v>49283</v>
      </c>
      <c r="G36" s="3">
        <v>30000</v>
      </c>
      <c r="H36" s="3">
        <v>27678</v>
      </c>
    </row>
    <row r="37" spans="1:8" x14ac:dyDescent="0.3">
      <c r="A37" s="3">
        <v>7195</v>
      </c>
      <c r="B37" s="3" t="s">
        <v>37</v>
      </c>
      <c r="C37" s="3">
        <v>100000</v>
      </c>
      <c r="D37" s="3">
        <v>21260</v>
      </c>
      <c r="E37" s="3">
        <v>100000</v>
      </c>
      <c r="F37" s="3">
        <v>10200</v>
      </c>
      <c r="G37" s="3">
        <v>150000</v>
      </c>
      <c r="H37" s="3">
        <v>60045</v>
      </c>
    </row>
    <row r="38" spans="1:8" x14ac:dyDescent="0.3">
      <c r="A38" s="3">
        <v>7197</v>
      </c>
      <c r="B38" s="3" t="s">
        <v>38</v>
      </c>
      <c r="C38" s="3">
        <v>50000</v>
      </c>
      <c r="D38" s="3">
        <v>41000</v>
      </c>
      <c r="E38" s="3">
        <v>20000</v>
      </c>
      <c r="F38" s="3">
        <v>19950</v>
      </c>
      <c r="G38" s="3">
        <v>10000</v>
      </c>
      <c r="H38" s="3">
        <v>6610</v>
      </c>
    </row>
    <row r="39" spans="1:8" x14ac:dyDescent="0.3">
      <c r="A39" s="3">
        <v>7215</v>
      </c>
      <c r="B39" s="3" t="s">
        <v>52</v>
      </c>
      <c r="C39" s="3"/>
      <c r="D39" s="3">
        <v>30000</v>
      </c>
      <c r="E39" s="3"/>
      <c r="F39" s="3"/>
      <c r="G39" s="3"/>
      <c r="H39" s="3"/>
    </row>
    <row r="40" spans="1:8" x14ac:dyDescent="0.3">
      <c r="A40" s="3">
        <v>7410</v>
      </c>
      <c r="B40" s="3" t="s">
        <v>39</v>
      </c>
      <c r="C40" s="3">
        <v>25000</v>
      </c>
      <c r="D40" s="3">
        <v>16510</v>
      </c>
      <c r="E40" s="3">
        <v>25000</v>
      </c>
      <c r="F40" s="3">
        <v>24100</v>
      </c>
      <c r="G40" s="3">
        <v>20000</v>
      </c>
      <c r="H40" s="3">
        <v>20900</v>
      </c>
    </row>
    <row r="41" spans="1:8" x14ac:dyDescent="0.3">
      <c r="A41" s="3">
        <v>7500</v>
      </c>
      <c r="B41" s="3" t="s">
        <v>40</v>
      </c>
      <c r="C41" s="3">
        <v>8000</v>
      </c>
      <c r="D41" s="3">
        <v>7359</v>
      </c>
      <c r="E41" s="3">
        <v>10000</v>
      </c>
      <c r="F41" s="3">
        <v>6763</v>
      </c>
      <c r="G41" s="3">
        <v>7000</v>
      </c>
      <c r="H41" s="3">
        <v>6113</v>
      </c>
    </row>
    <row r="42" spans="1:8" x14ac:dyDescent="0.3">
      <c r="A42" s="3">
        <v>7770</v>
      </c>
      <c r="B42" s="3" t="s">
        <v>41</v>
      </c>
      <c r="C42" s="3">
        <v>3000</v>
      </c>
      <c r="D42" s="3">
        <v>2117</v>
      </c>
      <c r="E42" s="3">
        <v>4000</v>
      </c>
      <c r="F42" s="3">
        <v>2477</v>
      </c>
      <c r="G42" s="3">
        <v>3000</v>
      </c>
      <c r="H42" s="3">
        <v>2597</v>
      </c>
    </row>
    <row r="43" spans="1:8" x14ac:dyDescent="0.3">
      <c r="A43" s="3">
        <v>7799</v>
      </c>
      <c r="B43" s="3" t="s">
        <v>42</v>
      </c>
      <c r="C43" s="3">
        <v>20000</v>
      </c>
      <c r="D43" s="3"/>
      <c r="E43" s="3">
        <v>30000</v>
      </c>
      <c r="F43" s="3"/>
      <c r="G43" s="3"/>
      <c r="H43" s="3">
        <v>24110</v>
      </c>
    </row>
    <row r="44" spans="1:8" x14ac:dyDescent="0.3">
      <c r="A44" s="3"/>
      <c r="B44" s="4" t="s">
        <v>43</v>
      </c>
      <c r="C44" s="4">
        <f t="shared" ref="C44:H44" si="0">SUM(C20:C43)</f>
        <v>728000</v>
      </c>
      <c r="D44" s="4">
        <f t="shared" si="0"/>
        <v>858762</v>
      </c>
      <c r="E44" s="4">
        <f t="shared" si="0"/>
        <v>1413000</v>
      </c>
      <c r="F44" s="6">
        <f t="shared" si="0"/>
        <v>1018578.23</v>
      </c>
      <c r="G44" s="4">
        <f t="shared" si="0"/>
        <v>1255000</v>
      </c>
      <c r="H44" s="4">
        <f t="shared" si="0"/>
        <v>841851</v>
      </c>
    </row>
    <row r="45" spans="1:8" x14ac:dyDescent="0.3">
      <c r="A45" s="3"/>
      <c r="B45" s="4" t="s">
        <v>44</v>
      </c>
      <c r="C45" s="4"/>
      <c r="D45" s="4">
        <f>D17-D44</f>
        <v>383381</v>
      </c>
      <c r="E45" s="4">
        <f>E17-E44</f>
        <v>-55000</v>
      </c>
      <c r="F45" s="6">
        <f>F17-F44</f>
        <v>468147.77</v>
      </c>
      <c r="G45" s="4">
        <f>G17-G44</f>
        <v>-85000</v>
      </c>
      <c r="H45" s="4">
        <f>H17-H44</f>
        <v>511484</v>
      </c>
    </row>
    <row r="46" spans="1:8" x14ac:dyDescent="0.3">
      <c r="A46" s="3"/>
      <c r="B46" s="4" t="s">
        <v>45</v>
      </c>
      <c r="C46" s="4"/>
      <c r="D46" s="4"/>
      <c r="E46" s="4"/>
      <c r="F46" s="3"/>
      <c r="G46" s="3"/>
      <c r="H46" s="3"/>
    </row>
    <row r="47" spans="1:8" x14ac:dyDescent="0.3">
      <c r="A47" s="3">
        <v>8040</v>
      </c>
      <c r="B47" s="3" t="s">
        <v>46</v>
      </c>
      <c r="C47" s="3">
        <v>70000</v>
      </c>
      <c r="D47" s="3">
        <v>74329</v>
      </c>
      <c r="E47" s="3">
        <v>60000</v>
      </c>
      <c r="F47" s="3">
        <v>52663</v>
      </c>
      <c r="G47" s="3">
        <v>10000</v>
      </c>
      <c r="H47" s="3">
        <v>13526</v>
      </c>
    </row>
    <row r="48" spans="1:8" x14ac:dyDescent="0.3">
      <c r="A48" s="3">
        <v>8050</v>
      </c>
      <c r="B48" s="3" t="s">
        <v>47</v>
      </c>
      <c r="C48" s="3"/>
      <c r="D48" s="3"/>
      <c r="E48" s="3"/>
      <c r="F48" s="3">
        <v>663</v>
      </c>
      <c r="G48" s="3"/>
      <c r="H48" s="3"/>
    </row>
    <row r="49" spans="1:8" ht="15.6" x14ac:dyDescent="0.3">
      <c r="A49" s="3"/>
      <c r="B49" s="7" t="s">
        <v>48</v>
      </c>
      <c r="C49" s="7">
        <f>C17-C44+C47</f>
        <v>42000</v>
      </c>
      <c r="D49" s="7">
        <f>D45+D47</f>
        <v>457710</v>
      </c>
      <c r="E49" s="7">
        <f>E45+E47</f>
        <v>5000</v>
      </c>
      <c r="F49" s="8">
        <f>F45+F47+F48</f>
        <v>521473.77</v>
      </c>
      <c r="G49" s="7">
        <f>G45+G47</f>
        <v>-75000</v>
      </c>
      <c r="H49" s="7">
        <f>H45+H47</f>
        <v>525010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Birte Bakken</dc:creator>
  <cp:lastModifiedBy>Birte Bakken</cp:lastModifiedBy>
  <cp:lastPrinted>2025-03-18T12:17:31Z</cp:lastPrinted>
  <dcterms:created xsi:type="dcterms:W3CDTF">2025-02-21T13:18:01Z</dcterms:created>
  <dcterms:modified xsi:type="dcterms:W3CDTF">2025-03-18T20:15:34Z</dcterms:modified>
</cp:coreProperties>
</file>